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ientificnet-my.sharepoint.com/personal/mscampicchio_unibz_it/Documents/WEBSITE-online/COURSE_DOCS/"/>
    </mc:Choice>
  </mc:AlternateContent>
  <xr:revisionPtr revIDLastSave="0" documentId="10_ncr:100000_{83E5967D-46D3-43A8-97A2-194FEBB74E4A}" xr6:coauthVersionLast="31" xr6:coauthVersionMax="31" xr10:uidLastSave="{00000000-0000-0000-0000-000000000000}"/>
  <bookViews>
    <workbookView xWindow="0" yWindow="0" windowWidth="19200" windowHeight="6990" xr2:uid="{99171D49-551B-4D5A-B413-D96745F7AFEA}"/>
  </bookViews>
  <sheets>
    <sheet name="Sheet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11" i="1"/>
  <c r="C16" i="1" l="1"/>
  <c r="C20" i="1" s="1"/>
  <c r="C25" i="1" l="1"/>
  <c r="C21" i="1"/>
  <c r="C57" i="1" l="1"/>
  <c r="C63" i="1" s="1"/>
  <c r="C28" i="1"/>
  <c r="C32" i="1" s="1"/>
  <c r="C36" i="1" l="1"/>
  <c r="C33" i="1"/>
  <c r="C48" i="1"/>
  <c r="C49" i="1" s="1"/>
  <c r="C54" i="1" s="1"/>
  <c r="C66" i="1" s="1"/>
  <c r="C10" i="1"/>
  <c r="C12" i="1" s="1"/>
  <c r="C67" i="1" l="1"/>
  <c r="C39" i="1"/>
  <c r="C41" i="1" s="1"/>
  <c r="C43" i="1" s="1"/>
  <c r="C68" i="1" s="1"/>
</calcChain>
</file>

<file path=xl/sharedStrings.xml><?xml version="1.0" encoding="utf-8"?>
<sst xmlns="http://schemas.openxmlformats.org/spreadsheetml/2006/main" count="106" uniqueCount="61">
  <si>
    <t>BILANCIO DI ENERGIA</t>
  </si>
  <si>
    <t>Le operazioni che richiedono il maggior consumo di energia sono le seguenti:</t>
  </si>
  <si>
    <t>Hot break</t>
  </si>
  <si>
    <t>Evaporazione</t>
  </si>
  <si>
    <t>Sterilizzazione</t>
  </si>
  <si>
    <t>Essiccatore</t>
  </si>
  <si>
    <t>Accessori (pompe, motori, nastri trasportatori, passatrice)</t>
  </si>
  <si>
    <t>Evaporatore</t>
  </si>
  <si>
    <t>L'economia di vapore è</t>
  </si>
  <si>
    <t>kg di acqua evaporata/kg vapore</t>
  </si>
  <si>
    <t>m_H2O_evapor.</t>
  </si>
  <si>
    <t>kg/h</t>
  </si>
  <si>
    <t>Economia</t>
  </si>
  <si>
    <t>kg_acqua / kg_steam</t>
  </si>
  <si>
    <t>m_steam</t>
  </si>
  <si>
    <t>kg</t>
  </si>
  <si>
    <t>m_prodotto_IN</t>
  </si>
  <si>
    <t>T_prodotto_IN</t>
  </si>
  <si>
    <t>°C</t>
  </si>
  <si>
    <t>T_prodotto_MAX</t>
  </si>
  <si>
    <t>Cp_prodotto</t>
  </si>
  <si>
    <t>kJ/kg°C</t>
  </si>
  <si>
    <t>Energia</t>
  </si>
  <si>
    <t>kJ /h</t>
  </si>
  <si>
    <t>Potenza</t>
  </si>
  <si>
    <t>kW</t>
  </si>
  <si>
    <t>T_steam_IN</t>
  </si>
  <si>
    <t>(2 bar)</t>
  </si>
  <si>
    <t>T_steam_OUT</t>
  </si>
  <si>
    <t>Latent_heat</t>
  </si>
  <si>
    <t>kJ/kg</t>
  </si>
  <si>
    <t>Cp_concentrato</t>
  </si>
  <si>
    <t>kJ/h</t>
  </si>
  <si>
    <t>Acqua rimossa</t>
  </si>
  <si>
    <t>Efficienza dell'evap.</t>
  </si>
  <si>
    <t>MJ/kg</t>
  </si>
  <si>
    <t xml:space="preserve">MJ  </t>
  </si>
  <si>
    <t>Metano</t>
  </si>
  <si>
    <t>m_metano</t>
  </si>
  <si>
    <t>di gas</t>
  </si>
  <si>
    <t>ACQUA DI RAFFREDDAMENTO</t>
  </si>
  <si>
    <t>m_acqua_evap.</t>
  </si>
  <si>
    <t>III_effect</t>
  </si>
  <si>
    <t>T_w_raff</t>
  </si>
  <si>
    <t>T_w_evap</t>
  </si>
  <si>
    <t>Cp_w</t>
  </si>
  <si>
    <t>Latent_heat(60)</t>
  </si>
  <si>
    <t xml:space="preserve">kJ/kg </t>
  </si>
  <si>
    <t>m_w_raff</t>
  </si>
  <si>
    <t>Sterilizzazone</t>
  </si>
  <si>
    <t>m_conc</t>
  </si>
  <si>
    <t>Cp_conc</t>
  </si>
  <si>
    <t>T_product_MAX</t>
  </si>
  <si>
    <t>T_product_out</t>
  </si>
  <si>
    <t>T_water_IN</t>
  </si>
  <si>
    <t>T_water_OUT</t>
  </si>
  <si>
    <t>m_water</t>
  </si>
  <si>
    <t>UTENZE</t>
  </si>
  <si>
    <t>Acqua</t>
  </si>
  <si>
    <t>Vapore</t>
  </si>
  <si>
    <t>Gas naturale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</si>
</sst>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2" fontId="1" fillId="2" borderId="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right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cal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C4779-232E-4E17-BC3C-6DC31D42FAA7}">
  <dimension ref="A1:I69"/>
  <sheetViews>
    <sheetView tabSelected="1" topLeftCell="A21" workbookViewId="0">
      <selection activeCell="B35" sqref="B35"/>
    </sheetView>
  </sheetViews>
  <sheetFormatPr defaultRowHeight="15.75" x14ac:dyDescent="0.5"/>
  <sheetData>
    <row r="1" spans="1:9" x14ac:dyDescent="0.5">
      <c r="A1" s="1" t="s">
        <v>0</v>
      </c>
      <c r="C1" s="2"/>
    </row>
    <row r="2" spans="1:9" x14ac:dyDescent="0.5">
      <c r="A2" t="s">
        <v>1</v>
      </c>
      <c r="C2" s="2"/>
    </row>
    <row r="3" spans="1:9" x14ac:dyDescent="0.5">
      <c r="B3" t="s">
        <v>2</v>
      </c>
      <c r="C3" s="2"/>
    </row>
    <row r="4" spans="1:9" x14ac:dyDescent="0.5">
      <c r="B4" t="s">
        <v>3</v>
      </c>
      <c r="C4" s="2"/>
    </row>
    <row r="5" spans="1:9" x14ac:dyDescent="0.5">
      <c r="B5" t="s">
        <v>4</v>
      </c>
      <c r="C5" s="2"/>
    </row>
    <row r="6" spans="1:9" x14ac:dyDescent="0.5">
      <c r="B6" t="s">
        <v>5</v>
      </c>
      <c r="C6" s="2"/>
    </row>
    <row r="7" spans="1:9" x14ac:dyDescent="0.5">
      <c r="B7" t="s">
        <v>6</v>
      </c>
      <c r="C7" s="2"/>
    </row>
    <row r="8" spans="1:9" ht="16.149999999999999" thickBot="1" x14ac:dyDescent="0.55000000000000004">
      <c r="C8" s="2"/>
    </row>
    <row r="9" spans="1:9" ht="16.149999999999999" thickBot="1" x14ac:dyDescent="0.55000000000000004">
      <c r="A9" s="1"/>
      <c r="B9" s="1" t="s">
        <v>7</v>
      </c>
      <c r="C9" s="3" t="s">
        <v>8</v>
      </c>
      <c r="D9" s="4"/>
      <c r="E9" s="4"/>
      <c r="F9" s="5">
        <v>2.5</v>
      </c>
      <c r="G9" s="4" t="s">
        <v>9</v>
      </c>
      <c r="H9" s="4"/>
      <c r="I9" s="4"/>
    </row>
    <row r="10" spans="1:9" x14ac:dyDescent="0.5">
      <c r="B10" t="s">
        <v>10</v>
      </c>
      <c r="C10" s="6">
        <f>[1]Sheet1!F69</f>
        <v>0</v>
      </c>
      <c r="D10" s="7" t="s">
        <v>11</v>
      </c>
      <c r="E10" s="7"/>
      <c r="F10" s="7"/>
      <c r="G10" s="7"/>
    </row>
    <row r="11" spans="1:9" x14ac:dyDescent="0.5">
      <c r="B11" t="s">
        <v>12</v>
      </c>
      <c r="C11" s="8">
        <f>F9</f>
        <v>2.5</v>
      </c>
      <c r="D11" s="9" t="s">
        <v>13</v>
      </c>
      <c r="E11" s="10"/>
      <c r="F11" s="10"/>
      <c r="G11" s="10"/>
    </row>
    <row r="12" spans="1:9" x14ac:dyDescent="0.5">
      <c r="B12" s="1" t="s">
        <v>14</v>
      </c>
      <c r="C12" s="11">
        <f>C10/C11</f>
        <v>0</v>
      </c>
      <c r="D12" s="12" t="s">
        <v>15</v>
      </c>
      <c r="E12" s="13"/>
      <c r="G12" s="13"/>
    </row>
    <row r="13" spans="1:9" x14ac:dyDescent="0.5">
      <c r="B13" s="7"/>
      <c r="C13" s="14"/>
      <c r="D13" s="15"/>
      <c r="E13" s="15"/>
      <c r="F13" s="15"/>
      <c r="G13" s="15"/>
    </row>
    <row r="14" spans="1:9" x14ac:dyDescent="0.5">
      <c r="C14" s="2"/>
    </row>
    <row r="15" spans="1:9" x14ac:dyDescent="0.5">
      <c r="B15" s="1" t="s">
        <v>2</v>
      </c>
      <c r="C15" s="3"/>
      <c r="D15" s="4"/>
      <c r="E15" s="4"/>
      <c r="F15" s="4"/>
      <c r="G15" s="4"/>
      <c r="H15" s="4"/>
      <c r="I15" s="4"/>
    </row>
    <row r="16" spans="1:9" x14ac:dyDescent="0.5">
      <c r="B16" s="16" t="s">
        <v>16</v>
      </c>
      <c r="C16" s="17">
        <f>[1]Sheet1!C57</f>
        <v>0</v>
      </c>
      <c r="D16" s="18" t="s">
        <v>11</v>
      </c>
      <c r="E16" s="7"/>
      <c r="F16" s="7"/>
      <c r="G16" s="7"/>
    </row>
    <row r="17" spans="2:7" x14ac:dyDescent="0.5">
      <c r="B17" t="s">
        <v>17</v>
      </c>
      <c r="C17" s="19">
        <v>25</v>
      </c>
      <c r="D17" s="18" t="s">
        <v>18</v>
      </c>
      <c r="E17" s="7"/>
      <c r="F17" s="7"/>
      <c r="G17" s="7"/>
    </row>
    <row r="18" spans="2:7" x14ac:dyDescent="0.5">
      <c r="B18" t="s">
        <v>19</v>
      </c>
      <c r="C18" s="20">
        <v>85</v>
      </c>
      <c r="D18" s="21" t="s">
        <v>18</v>
      </c>
      <c r="E18" s="10"/>
      <c r="F18" s="10"/>
      <c r="G18" s="10"/>
    </row>
    <row r="19" spans="2:7" x14ac:dyDescent="0.5">
      <c r="B19" s="22" t="s">
        <v>20</v>
      </c>
      <c r="C19" s="6">
        <v>4</v>
      </c>
      <c r="D19" s="13" t="s">
        <v>21</v>
      </c>
      <c r="E19" s="13"/>
      <c r="F19" s="13"/>
      <c r="G19" s="13"/>
    </row>
    <row r="20" spans="2:7" x14ac:dyDescent="0.5">
      <c r="B20" s="23" t="s">
        <v>22</v>
      </c>
      <c r="C20" s="2">
        <f>C16*C19*(C18-C17)</f>
        <v>0</v>
      </c>
      <c r="D20" s="13" t="s">
        <v>23</v>
      </c>
    </row>
    <row r="21" spans="2:7" x14ac:dyDescent="0.5">
      <c r="B21" s="22" t="s">
        <v>24</v>
      </c>
      <c r="C21" s="19">
        <f>C20/3600</f>
        <v>0</v>
      </c>
      <c r="D21" s="24" t="s">
        <v>25</v>
      </c>
    </row>
    <row r="22" spans="2:7" x14ac:dyDescent="0.5">
      <c r="B22" s="23" t="s">
        <v>26</v>
      </c>
      <c r="C22" s="2">
        <v>120</v>
      </c>
      <c r="D22" s="13" t="s">
        <v>18</v>
      </c>
      <c r="E22" t="s">
        <v>27</v>
      </c>
    </row>
    <row r="23" spans="2:7" x14ac:dyDescent="0.5">
      <c r="B23" s="23" t="s">
        <v>28</v>
      </c>
      <c r="C23" s="2">
        <v>85</v>
      </c>
      <c r="D23" s="13" t="s">
        <v>18</v>
      </c>
    </row>
    <row r="24" spans="2:7" x14ac:dyDescent="0.5">
      <c r="B24" s="23" t="s">
        <v>29</v>
      </c>
      <c r="C24" s="2">
        <v>2350</v>
      </c>
      <c r="D24" s="13" t="s">
        <v>30</v>
      </c>
    </row>
    <row r="25" spans="2:7" x14ac:dyDescent="0.5">
      <c r="B25" s="25" t="s">
        <v>14</v>
      </c>
      <c r="C25" s="26">
        <f>C20/C24</f>
        <v>0</v>
      </c>
      <c r="D25" s="12" t="s">
        <v>11</v>
      </c>
    </row>
    <row r="26" spans="2:7" x14ac:dyDescent="0.5">
      <c r="C26" s="2"/>
    </row>
    <row r="27" spans="2:7" x14ac:dyDescent="0.5">
      <c r="B27" s="1" t="s">
        <v>4</v>
      </c>
      <c r="C27" s="2"/>
    </row>
    <row r="28" spans="2:7" x14ac:dyDescent="0.5">
      <c r="B28" s="16" t="s">
        <v>16</v>
      </c>
      <c r="C28" s="27">
        <f>[1]Sheet1!C75</f>
        <v>0</v>
      </c>
      <c r="D28" t="s">
        <v>15</v>
      </c>
    </row>
    <row r="29" spans="2:7" x14ac:dyDescent="0.5">
      <c r="B29" s="16" t="s">
        <v>17</v>
      </c>
      <c r="C29" s="2">
        <v>45</v>
      </c>
      <c r="D29" t="s">
        <v>18</v>
      </c>
    </row>
    <row r="30" spans="2:7" x14ac:dyDescent="0.5">
      <c r="B30" s="16" t="s">
        <v>19</v>
      </c>
      <c r="C30" s="2">
        <v>95</v>
      </c>
    </row>
    <row r="31" spans="2:7" x14ac:dyDescent="0.5">
      <c r="B31" s="22" t="s">
        <v>31</v>
      </c>
      <c r="C31" s="14">
        <v>3.4</v>
      </c>
      <c r="D31" s="13" t="s">
        <v>21</v>
      </c>
    </row>
    <row r="32" spans="2:7" x14ac:dyDescent="0.5">
      <c r="B32" s="16" t="s">
        <v>22</v>
      </c>
      <c r="C32" s="28">
        <f>C28*C31*(C30-C29)</f>
        <v>0</v>
      </c>
      <c r="D32" t="s">
        <v>32</v>
      </c>
    </row>
    <row r="33" spans="2:5" x14ac:dyDescent="0.5">
      <c r="B33" s="16" t="s">
        <v>24</v>
      </c>
      <c r="C33" s="29">
        <f>C32/3600</f>
        <v>0</v>
      </c>
    </row>
    <row r="34" spans="2:5" x14ac:dyDescent="0.5">
      <c r="B34" s="23" t="s">
        <v>26</v>
      </c>
      <c r="C34" s="2">
        <v>120</v>
      </c>
      <c r="D34" s="13" t="s">
        <v>18</v>
      </c>
      <c r="E34" t="s">
        <v>27</v>
      </c>
    </row>
    <row r="35" spans="2:5" x14ac:dyDescent="0.5">
      <c r="B35" s="23" t="s">
        <v>29</v>
      </c>
      <c r="C35" s="2">
        <v>2202</v>
      </c>
      <c r="D35" s="13" t="s">
        <v>30</v>
      </c>
    </row>
    <row r="36" spans="2:5" x14ac:dyDescent="0.5">
      <c r="B36" s="25" t="s">
        <v>14</v>
      </c>
      <c r="C36" s="29">
        <f>C32/C35</f>
        <v>0</v>
      </c>
      <c r="D36" s="13" t="s">
        <v>11</v>
      </c>
    </row>
    <row r="37" spans="2:5" x14ac:dyDescent="0.5">
      <c r="B37" s="16"/>
      <c r="C37" s="2"/>
    </row>
    <row r="38" spans="2:5" x14ac:dyDescent="0.5">
      <c r="B38" s="1" t="s">
        <v>5</v>
      </c>
      <c r="C38" s="2"/>
    </row>
    <row r="39" spans="2:5" x14ac:dyDescent="0.5">
      <c r="B39" s="16" t="s">
        <v>33</v>
      </c>
      <c r="C39" s="30">
        <f>[1]Sheet1!F99</f>
        <v>0</v>
      </c>
      <c r="D39" s="13" t="s">
        <v>11</v>
      </c>
    </row>
    <row r="40" spans="2:5" x14ac:dyDescent="0.5">
      <c r="B40" s="16" t="s">
        <v>34</v>
      </c>
      <c r="C40" s="2">
        <v>4</v>
      </c>
      <c r="D40" s="13" t="s">
        <v>35</v>
      </c>
    </row>
    <row r="41" spans="2:5" x14ac:dyDescent="0.5">
      <c r="B41" s="16" t="s">
        <v>22</v>
      </c>
      <c r="C41" s="29">
        <f>C39*C40</f>
        <v>0</v>
      </c>
      <c r="D41" s="13" t="s">
        <v>36</v>
      </c>
    </row>
    <row r="42" spans="2:5" x14ac:dyDescent="0.5">
      <c r="B42" s="16" t="s">
        <v>37</v>
      </c>
      <c r="C42" s="2">
        <v>40</v>
      </c>
      <c r="D42" s="13" t="s">
        <v>35</v>
      </c>
    </row>
    <row r="43" spans="2:5" x14ac:dyDescent="0.5">
      <c r="B43" s="1" t="s">
        <v>38</v>
      </c>
      <c r="C43" s="29">
        <f>C41/C42</f>
        <v>0</v>
      </c>
      <c r="D43" s="13" t="s">
        <v>11</v>
      </c>
      <c r="E43" t="s">
        <v>39</v>
      </c>
    </row>
    <row r="44" spans="2:5" x14ac:dyDescent="0.5">
      <c r="B44" s="16"/>
      <c r="C44" s="2"/>
    </row>
    <row r="45" spans="2:5" x14ac:dyDescent="0.5">
      <c r="B45" s="1" t="s">
        <v>40</v>
      </c>
      <c r="C45" s="2"/>
    </row>
    <row r="46" spans="2:5" x14ac:dyDescent="0.5">
      <c r="B46" s="16"/>
      <c r="C46" s="2"/>
    </row>
    <row r="47" spans="2:5" x14ac:dyDescent="0.5">
      <c r="B47" s="1" t="s">
        <v>3</v>
      </c>
      <c r="C47" s="2"/>
    </row>
    <row r="48" spans="2:5" x14ac:dyDescent="0.5">
      <c r="B48" s="16" t="s">
        <v>41</v>
      </c>
      <c r="C48" s="27">
        <f>[1]Sheet1!F69</f>
        <v>0</v>
      </c>
      <c r="D48" t="s">
        <v>11</v>
      </c>
    </row>
    <row r="49" spans="2:4" x14ac:dyDescent="0.5">
      <c r="B49" s="16" t="s">
        <v>42</v>
      </c>
      <c r="C49" s="27">
        <f>C48/3</f>
        <v>0</v>
      </c>
      <c r="D49" t="s">
        <v>11</v>
      </c>
    </row>
    <row r="50" spans="2:4" x14ac:dyDescent="0.5">
      <c r="B50" s="16" t="s">
        <v>43</v>
      </c>
      <c r="C50" s="2">
        <v>20</v>
      </c>
      <c r="D50" t="s">
        <v>18</v>
      </c>
    </row>
    <row r="51" spans="2:4" x14ac:dyDescent="0.5">
      <c r="B51" s="16" t="s">
        <v>44</v>
      </c>
      <c r="C51" s="2">
        <v>60</v>
      </c>
      <c r="D51" t="s">
        <v>18</v>
      </c>
    </row>
    <row r="52" spans="2:4" x14ac:dyDescent="0.5">
      <c r="B52" s="16" t="s">
        <v>45</v>
      </c>
      <c r="C52" s="2">
        <v>4.18</v>
      </c>
      <c r="D52" t="s">
        <v>21</v>
      </c>
    </row>
    <row r="53" spans="2:4" x14ac:dyDescent="0.5">
      <c r="B53" s="16" t="s">
        <v>46</v>
      </c>
      <c r="C53" s="2">
        <v>2357</v>
      </c>
      <c r="D53" t="s">
        <v>47</v>
      </c>
    </row>
    <row r="54" spans="2:4" x14ac:dyDescent="0.5">
      <c r="B54" s="16" t="s">
        <v>48</v>
      </c>
      <c r="C54" s="27">
        <f>(C53*C49)/(C52*(C51-C50))</f>
        <v>0</v>
      </c>
      <c r="D54" t="s">
        <v>11</v>
      </c>
    </row>
    <row r="55" spans="2:4" x14ac:dyDescent="0.5">
      <c r="B55" s="16"/>
      <c r="C55" s="2"/>
    </row>
    <row r="56" spans="2:4" x14ac:dyDescent="0.5">
      <c r="B56" s="1" t="s">
        <v>49</v>
      </c>
      <c r="C56" s="2"/>
    </row>
    <row r="57" spans="2:4" x14ac:dyDescent="0.5">
      <c r="B57" s="16" t="s">
        <v>50</v>
      </c>
      <c r="C57" s="27">
        <f>[1]Sheet1!C75</f>
        <v>0</v>
      </c>
      <c r="D57" t="s">
        <v>11</v>
      </c>
    </row>
    <row r="58" spans="2:4" x14ac:dyDescent="0.5">
      <c r="B58" s="16" t="s">
        <v>51</v>
      </c>
      <c r="C58" s="29">
        <f>C31</f>
        <v>3.4</v>
      </c>
      <c r="D58" t="s">
        <v>21</v>
      </c>
    </row>
    <row r="59" spans="2:4" x14ac:dyDescent="0.5">
      <c r="B59" s="16" t="s">
        <v>52</v>
      </c>
      <c r="C59" s="2">
        <v>95</v>
      </c>
      <c r="D59" t="s">
        <v>18</v>
      </c>
    </row>
    <row r="60" spans="2:4" x14ac:dyDescent="0.5">
      <c r="B60" s="16" t="s">
        <v>53</v>
      </c>
      <c r="C60" s="2">
        <v>45</v>
      </c>
      <c r="D60" t="s">
        <v>18</v>
      </c>
    </row>
    <row r="61" spans="2:4" x14ac:dyDescent="0.5">
      <c r="B61" s="16" t="s">
        <v>54</v>
      </c>
      <c r="C61" s="2">
        <v>20</v>
      </c>
      <c r="D61" t="s">
        <v>18</v>
      </c>
    </row>
    <row r="62" spans="2:4" x14ac:dyDescent="0.5">
      <c r="B62" s="16" t="s">
        <v>55</v>
      </c>
      <c r="C62" s="2">
        <v>35</v>
      </c>
      <c r="D62" t="s">
        <v>18</v>
      </c>
    </row>
    <row r="63" spans="2:4" x14ac:dyDescent="0.5">
      <c r="B63" s="16" t="s">
        <v>56</v>
      </c>
      <c r="C63" s="27">
        <f>C57*C58*(C59-C60)/(C52*(C62-C61))</f>
        <v>0</v>
      </c>
      <c r="D63" t="s">
        <v>11</v>
      </c>
    </row>
    <row r="64" spans="2:4" x14ac:dyDescent="0.5">
      <c r="B64" s="16"/>
      <c r="C64" s="27"/>
    </row>
    <row r="65" spans="1:4" x14ac:dyDescent="0.5">
      <c r="A65" s="1" t="s">
        <v>57</v>
      </c>
      <c r="B65" s="16"/>
      <c r="C65" s="27"/>
    </row>
    <row r="66" spans="1:4" x14ac:dyDescent="0.5">
      <c r="B66" s="16" t="s">
        <v>58</v>
      </c>
      <c r="C66" s="27">
        <f>C63+C54</f>
        <v>0</v>
      </c>
      <c r="D66" t="s">
        <v>11</v>
      </c>
    </row>
    <row r="67" spans="1:4" x14ac:dyDescent="0.5">
      <c r="B67" s="16" t="s">
        <v>59</v>
      </c>
      <c r="C67" s="27">
        <f>C36+C25+C12</f>
        <v>0</v>
      </c>
      <c r="D67" t="s">
        <v>11</v>
      </c>
    </row>
    <row r="68" spans="1:4" x14ac:dyDescent="0.5">
      <c r="B68" s="16" t="s">
        <v>60</v>
      </c>
      <c r="C68" s="27">
        <f>C43</f>
        <v>0</v>
      </c>
      <c r="D68" t="s">
        <v>11</v>
      </c>
    </row>
    <row r="69" spans="1:4" x14ac:dyDescent="0.5">
      <c r="C6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MScampicchio</dc:creator>
  <cp:lastModifiedBy>MScampicchio</cp:lastModifiedBy>
  <dcterms:created xsi:type="dcterms:W3CDTF">2018-10-25T06:36:14Z</dcterms:created>
  <dcterms:modified xsi:type="dcterms:W3CDTF">2018-10-25T07:20:46Z</dcterms:modified>
</cp:coreProperties>
</file>